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PartnerEval" sheetId="1" r:id="rId1"/>
    <sheet name="EvalParténaire" sheetId="2" r:id="rId2"/>
  </sheets>
  <definedNames>
    <definedName name="_xlnm.Print_Area" localSheetId="1">'EvalParténaire'!$A$1:$L$35</definedName>
    <definedName name="_xlnm.Print_Area" localSheetId="0">'PartnerEval'!$A$1:$L$31</definedName>
  </definedNames>
  <calcPr fullCalcOnLoad="1"/>
</workbook>
</file>

<file path=xl/sharedStrings.xml><?xml version="1.0" encoding="utf-8"?>
<sst xmlns="http://schemas.openxmlformats.org/spreadsheetml/2006/main" count="71" uniqueCount="63">
  <si>
    <t>procedures help rather than hinder</t>
  </si>
  <si>
    <t>good technical support/advice</t>
  </si>
  <si>
    <t>collaboration strengthens institution</t>
  </si>
  <si>
    <t>mutual learning, win/win situation</t>
  </si>
  <si>
    <t>joint accountability</t>
  </si>
  <si>
    <t>connections to other partners</t>
  </si>
  <si>
    <t>work leads to quality publications</t>
  </si>
  <si>
    <t>joint decision-making</t>
  </si>
  <si>
    <t>balance between PROCESS and PRODUCT</t>
  </si>
  <si>
    <t>medium to long term and strategic planning</t>
  </si>
  <si>
    <t>budgets appropriate and timely</t>
  </si>
  <si>
    <t>stated partnership policy</t>
  </si>
  <si>
    <t>P-01</t>
  </si>
  <si>
    <t>P-02</t>
  </si>
  <si>
    <t>P-03</t>
  </si>
  <si>
    <t>P-04</t>
  </si>
  <si>
    <t>P-05</t>
  </si>
  <si>
    <t>P-06</t>
  </si>
  <si>
    <t>P-07</t>
  </si>
  <si>
    <r>
      <t xml:space="preserve">TOTAL
</t>
    </r>
    <r>
      <rPr>
        <sz val="8"/>
        <rFont val="Arial"/>
        <family val="2"/>
      </rPr>
      <t>over 35 possible</t>
    </r>
  </si>
  <si>
    <t>PARTNER
/
DESIRED QUALITY</t>
  </si>
  <si>
    <t>collaborative formative evaluation, continuous improvement</t>
  </si>
  <si>
    <t>open &amp; regular communication, active &amp; responsive listening</t>
  </si>
  <si>
    <t>% of total possible</t>
  </si>
  <si>
    <r>
      <t xml:space="preserve">TOTAL RATING over 90 possible per partner </t>
    </r>
    <r>
      <rPr>
        <sz val="12"/>
        <rFont val="Arial"/>
        <family val="2"/>
      </rPr>
      <t>(630 overall)</t>
    </r>
  </si>
  <si>
    <r>
      <t>honesty and transparency</t>
    </r>
    <r>
      <rPr>
        <sz val="12"/>
        <rFont val="Arial"/>
        <family val="2"/>
      </rPr>
      <t xml:space="preserve"> (trust is a 2-way process)</t>
    </r>
  </si>
  <si>
    <t>research data remains and is analyzed on the continent</t>
  </si>
  <si>
    <t>Average of ratings per quality (5=highest possible)</t>
  </si>
  <si>
    <t>% of budget spent by different partners stated</t>
  </si>
  <si>
    <t>member country/regional needs come first, activities pertinent</t>
  </si>
  <si>
    <t xml:space="preserve">developed by </t>
  </si>
  <si>
    <t>doing ok in these areas</t>
  </si>
  <si>
    <t>could improve in these areas</t>
  </si>
  <si>
    <t>PARTENAIRE
/
QUALITE DESIREE</t>
  </si>
  <si>
    <t xml:space="preserve">Note maximal = 35 </t>
  </si>
  <si>
    <t>% du maximum</t>
  </si>
  <si>
    <r>
      <t>honnêteté et transparence</t>
    </r>
    <r>
      <rPr>
        <sz val="12"/>
        <rFont val="Arial"/>
        <family val="2"/>
      </rPr>
      <t xml:space="preserve"> (la confiance est réciproque)</t>
    </r>
  </si>
  <si>
    <t>prise de décision conjointe</t>
  </si>
  <si>
    <t>procédures qui facilitent le travail</t>
  </si>
  <si>
    <t>liens avec d'autres partenaires</t>
  </si>
  <si>
    <t>la collaboration renforce les institutions partenaires</t>
  </si>
  <si>
    <t>communication franche et ouverte, écoute active</t>
  </si>
  <si>
    <t>appui/conseil technique approprié</t>
  </si>
  <si>
    <t>équilibre entre PROCESSUS et PRODUIT</t>
  </si>
  <si>
    <t>travail mène à des publications de qualité</t>
  </si>
  <si>
    <t>responsabilité conjointe</t>
  </si>
  <si>
    <t xml:space="preserve">apprentissage mutuelle/situation mutuellement profitable </t>
  </si>
  <si>
    <t>données de recherche restent et sont analysées sur le continent</t>
  </si>
  <si>
    <t>budgétisation appropriée et à temp</t>
  </si>
  <si>
    <t>besoins nationaux/régionaux prioritaires, activités pertinentes</t>
  </si>
  <si>
    <t>évaluation formative collaborative, amélioration continue</t>
  </si>
  <si>
    <t>planification stratégique à moyen et long terme</t>
  </si>
  <si>
    <t>existence d'une politique de partenariat écrite</t>
  </si>
  <si>
    <r>
      <t>NOTES TOTALES pour chaque partenaire</t>
    </r>
    <r>
      <rPr>
        <sz val="12"/>
        <rFont val="Arial"/>
        <family val="2"/>
      </rPr>
      <t xml:space="preserve"> (90 possible) (630 total)</t>
    </r>
  </si>
  <si>
    <r>
      <t>Moyenne des notes par qualité</t>
    </r>
    <r>
      <rPr>
        <sz val="14"/>
        <rFont val="Arial"/>
        <family val="2"/>
      </rPr>
      <t xml:space="preserve"> (5=note maximale)</t>
    </r>
  </si>
  <si>
    <t>% du maximum possible</t>
  </si>
  <si>
    <t>ROCARE/ERNWACA, Coordination Régionale, Bamako</t>
  </si>
  <si>
    <r>
      <t>EVALUATING QUALITY OF PARTNERSHIPS for international research</t>
    </r>
    <r>
      <rPr>
        <sz val="14"/>
        <rFont val="Arial"/>
        <family val="2"/>
      </rPr>
      <t xml:space="preserve"> </t>
    </r>
  </si>
  <si>
    <t>Les partenaires sont favorablement notés pour ces qualités</t>
  </si>
  <si>
    <t>Educational Research Network for West and Central Africa  (ERNWACA/ROCARE), Bamako</t>
  </si>
  <si>
    <t>OUTIL POUR EVALUER LA QUALITE DES PARTENARIATS POUR LA RECHERCHE</t>
  </si>
  <si>
    <t>% du budget dépensé dans (&gt;70%) et en dehors du continent indiqué</t>
  </si>
  <si>
    <t>Relations avec les  partenaires peuvent être améliorées dans ces domaines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</si>
</sst>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.0"/>
    <numFmt numFmtId="181" formatCode="0.0%"/>
    <numFmt numFmtId="182" formatCode="&quot;Vrai&quot;;&quot;Vrai&quot;;&quot;Faux&quot;"/>
    <numFmt numFmtId="183" formatCode="&quot;Actif&quot;;&quot;Actif&quot;;&quot;Inactif&quot;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20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23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top" wrapText="1"/>
    </xf>
    <xf numFmtId="18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center"/>
    </xf>
    <xf numFmtId="180" fontId="3" fillId="8" borderId="10" xfId="0" applyNumberFormat="1" applyFont="1" applyFill="1" applyBorder="1" applyAlignment="1">
      <alignment horizontal="center"/>
    </xf>
    <xf numFmtId="180" fontId="3" fillId="16" borderId="10" xfId="0" applyNumberFormat="1" applyFont="1" applyFill="1" applyBorder="1" applyAlignment="1">
      <alignment horizontal="center"/>
    </xf>
    <xf numFmtId="180" fontId="3" fillId="24" borderId="10" xfId="0" applyNumberFormat="1" applyFont="1" applyFill="1" applyBorder="1" applyAlignment="1">
      <alignment horizontal="center"/>
    </xf>
    <xf numFmtId="180" fontId="3" fillId="25" borderId="10" xfId="0" applyNumberFormat="1" applyFont="1" applyFill="1" applyBorder="1" applyAlignment="1">
      <alignment horizontal="center"/>
    </xf>
    <xf numFmtId="180" fontId="3" fillId="14" borderId="10" xfId="0" applyNumberFormat="1" applyFont="1" applyFill="1" applyBorder="1" applyAlignment="1">
      <alignment horizontal="center"/>
    </xf>
    <xf numFmtId="180" fontId="3" fillId="26" borderId="10" xfId="0" applyNumberFormat="1" applyFont="1" applyFill="1" applyBorder="1" applyAlignment="1">
      <alignment horizontal="center"/>
    </xf>
    <xf numFmtId="180" fontId="3" fillId="27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6" borderId="10" xfId="0" applyFont="1" applyFill="1" applyBorder="1" applyAlignment="1">
      <alignment horizontal="center" vertical="top"/>
    </xf>
    <xf numFmtId="0" fontId="6" fillId="24" borderId="10" xfId="0" applyFont="1" applyFill="1" applyBorder="1" applyAlignment="1">
      <alignment horizontal="center" vertical="top"/>
    </xf>
    <xf numFmtId="0" fontId="6" fillId="25" borderId="10" xfId="0" applyFont="1" applyFill="1" applyBorder="1" applyAlignment="1">
      <alignment horizontal="center" vertical="top"/>
    </xf>
    <xf numFmtId="0" fontId="6" fillId="14" borderId="10" xfId="0" applyFont="1" applyFill="1" applyBorder="1" applyAlignment="1">
      <alignment horizontal="center" vertical="top"/>
    </xf>
    <xf numFmtId="0" fontId="6" fillId="26" borderId="10" xfId="0" applyFont="1" applyFill="1" applyBorder="1" applyAlignment="1">
      <alignment horizontal="center" vertical="top"/>
    </xf>
    <xf numFmtId="0" fontId="6" fillId="8" borderId="10" xfId="0" applyFont="1" applyFill="1" applyBorder="1" applyAlignment="1">
      <alignment horizontal="center" vertical="top"/>
    </xf>
    <xf numFmtId="0" fontId="6" fillId="27" borderId="10" xfId="0" applyFont="1" applyFill="1" applyBorder="1" applyAlignment="1">
      <alignment horizontal="center" vertical="top"/>
    </xf>
    <xf numFmtId="0" fontId="6" fillId="28" borderId="10" xfId="0" applyFont="1" applyFill="1" applyBorder="1" applyAlignment="1">
      <alignment horizontal="left" vertical="center"/>
    </xf>
    <xf numFmtId="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52">
      <alignment/>
      <protection/>
    </xf>
    <xf numFmtId="0" fontId="1" fillId="0" borderId="0" xfId="52" applyFont="1" applyAlignment="1">
      <alignment wrapText="1"/>
      <protection/>
    </xf>
    <xf numFmtId="0" fontId="6" fillId="16" borderId="10" xfId="52" applyFont="1" applyFill="1" applyBorder="1" applyAlignment="1">
      <alignment horizontal="center" vertical="top"/>
      <protection/>
    </xf>
    <xf numFmtId="0" fontId="6" fillId="24" borderId="10" xfId="52" applyFont="1" applyFill="1" applyBorder="1" applyAlignment="1">
      <alignment horizontal="center" vertical="top"/>
      <protection/>
    </xf>
    <xf numFmtId="0" fontId="6" fillId="25" borderId="10" xfId="52" applyFont="1" applyFill="1" applyBorder="1" applyAlignment="1">
      <alignment horizontal="center" vertical="top"/>
      <protection/>
    </xf>
    <xf numFmtId="0" fontId="6" fillId="14" borderId="10" xfId="52" applyFont="1" applyFill="1" applyBorder="1" applyAlignment="1">
      <alignment horizontal="center" vertical="top"/>
      <protection/>
    </xf>
    <xf numFmtId="0" fontId="6" fillId="26" borderId="10" xfId="52" applyFont="1" applyFill="1" applyBorder="1" applyAlignment="1">
      <alignment horizontal="center" vertical="top"/>
      <protection/>
    </xf>
    <xf numFmtId="0" fontId="6" fillId="8" borderId="10" xfId="52" applyFont="1" applyFill="1" applyBorder="1" applyAlignment="1">
      <alignment horizontal="center" vertical="top"/>
      <protection/>
    </xf>
    <xf numFmtId="0" fontId="6" fillId="27" borderId="10" xfId="52" applyFont="1" applyFill="1" applyBorder="1" applyAlignment="1">
      <alignment horizontal="center" vertical="top"/>
      <protection/>
    </xf>
    <xf numFmtId="0" fontId="0" fillId="0" borderId="0" xfId="52" applyAlignment="1">
      <alignment horizontal="center" vertical="top" wrapText="1"/>
      <protection/>
    </xf>
    <xf numFmtId="0" fontId="2" fillId="0" borderId="0" xfId="52" applyFont="1" applyFill="1" applyBorder="1" applyAlignment="1">
      <alignment horizontal="center" vertical="top" wrapText="1"/>
      <protection/>
    </xf>
    <xf numFmtId="0" fontId="0" fillId="0" borderId="0" xfId="52" applyAlignment="1">
      <alignment wrapText="1"/>
      <protection/>
    </xf>
    <xf numFmtId="0" fontId="0" fillId="0" borderId="0" xfId="52" applyFill="1" applyAlignment="1">
      <alignment horizontal="center" vertical="top"/>
      <protection/>
    </xf>
    <xf numFmtId="0" fontId="0" fillId="0" borderId="0" xfId="52" applyAlignment="1">
      <alignment horizontal="center" vertical="top"/>
      <protection/>
    </xf>
    <xf numFmtId="0" fontId="5" fillId="0" borderId="0" xfId="52" applyFont="1">
      <alignment/>
      <protection/>
    </xf>
    <xf numFmtId="0" fontId="0" fillId="0" borderId="0" xfId="52" applyFill="1" applyAlignment="1">
      <alignment horizontal="center"/>
      <protection/>
    </xf>
    <xf numFmtId="0" fontId="0" fillId="0" borderId="0" xfId="52" applyAlignment="1">
      <alignment horizontal="center"/>
      <protection/>
    </xf>
    <xf numFmtId="9" fontId="4" fillId="0" borderId="0" xfId="52" applyNumberFormat="1" applyFont="1" applyAlignment="1">
      <alignment horizontal="center"/>
      <protection/>
    </xf>
    <xf numFmtId="0" fontId="5" fillId="0" borderId="10" xfId="52" applyFont="1" applyBorder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 applyFill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181" fontId="1" fillId="0" borderId="0" xfId="52" applyNumberFormat="1" applyFont="1" applyAlignment="1">
      <alignment horizontal="center"/>
      <protection/>
    </xf>
    <xf numFmtId="0" fontId="1" fillId="0" borderId="0" xfId="52" applyFont="1" applyAlignment="1">
      <alignment horizontal="right"/>
      <protection/>
    </xf>
    <xf numFmtId="0" fontId="1" fillId="0" borderId="0" xfId="52" applyFont="1" applyFill="1" applyAlignment="1">
      <alignment horizontal="center"/>
      <protection/>
    </xf>
    <xf numFmtId="0" fontId="6" fillId="28" borderId="10" xfId="52" applyFont="1" applyFill="1" applyBorder="1" applyAlignment="1">
      <alignment horizontal="left" vertical="center"/>
      <protection/>
    </xf>
    <xf numFmtId="180" fontId="3" fillId="16" borderId="10" xfId="52" applyNumberFormat="1" applyFont="1" applyFill="1" applyBorder="1" applyAlignment="1">
      <alignment horizontal="center"/>
      <protection/>
    </xf>
    <xf numFmtId="180" fontId="3" fillId="24" borderId="10" xfId="52" applyNumberFormat="1" applyFont="1" applyFill="1" applyBorder="1" applyAlignment="1">
      <alignment horizontal="center"/>
      <protection/>
    </xf>
    <xf numFmtId="180" fontId="3" fillId="25" borderId="10" xfId="52" applyNumberFormat="1" applyFont="1" applyFill="1" applyBorder="1" applyAlignment="1">
      <alignment horizontal="center"/>
      <protection/>
    </xf>
    <xf numFmtId="180" fontId="3" fillId="14" borderId="10" xfId="52" applyNumberFormat="1" applyFont="1" applyFill="1" applyBorder="1" applyAlignment="1">
      <alignment horizontal="center"/>
      <protection/>
    </xf>
    <xf numFmtId="180" fontId="3" fillId="26" borderId="10" xfId="52" applyNumberFormat="1" applyFont="1" applyFill="1" applyBorder="1" applyAlignment="1">
      <alignment horizontal="center"/>
      <protection/>
    </xf>
    <xf numFmtId="180" fontId="3" fillId="8" borderId="10" xfId="52" applyNumberFormat="1" applyFont="1" applyFill="1" applyBorder="1" applyAlignment="1">
      <alignment horizontal="center"/>
      <protection/>
    </xf>
    <xf numFmtId="180" fontId="3" fillId="27" borderId="10" xfId="52" applyNumberFormat="1" applyFont="1" applyFill="1" applyBorder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9" fontId="5" fillId="0" borderId="1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1" xfId="52" applyFont="1" applyBorder="1" applyAlignment="1">
      <alignment horizontal="center"/>
      <protection/>
    </xf>
    <xf numFmtId="0" fontId="8" fillId="0" borderId="12" xfId="52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2" fontId="0" fillId="0" borderId="14" xfId="52" applyNumberFormat="1" applyBorder="1" applyAlignment="1">
      <alignment horizontal="center" vertical="center" wrapText="1"/>
      <protection/>
    </xf>
    <xf numFmtId="2" fontId="0" fillId="0" borderId="15" xfId="52" applyNumberFormat="1" applyBorder="1" applyAlignment="1">
      <alignment horizontal="center" vertical="center" wrapText="1"/>
      <protection/>
    </xf>
    <xf numFmtId="2" fontId="0" fillId="0" borderId="16" xfId="52" applyNumberFormat="1" applyBorder="1" applyAlignment="1">
      <alignment horizontal="center" vertical="center" wrapText="1"/>
      <protection/>
    </xf>
    <xf numFmtId="0" fontId="0" fillId="0" borderId="14" xfId="52" applyBorder="1" applyAlignment="1">
      <alignment horizontal="center" vertical="center" wrapText="1"/>
      <protection/>
    </xf>
    <xf numFmtId="0" fontId="0" fillId="0" borderId="15" xfId="52" applyBorder="1" applyAlignment="1">
      <alignment horizontal="center" vertical="center" wrapText="1"/>
      <protection/>
    </xf>
    <xf numFmtId="0" fontId="0" fillId="0" borderId="16" xfId="52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90" zoomScaleNormal="90" zoomScalePageLayoutView="0" workbookViewId="0" topLeftCell="A1">
      <selection activeCell="B5" sqref="B5"/>
    </sheetView>
  </sheetViews>
  <sheetFormatPr defaultColWidth="11.421875" defaultRowHeight="12.75"/>
  <cols>
    <col min="1" max="1" width="3.7109375" style="0" customWidth="1"/>
    <col min="2" max="2" width="71.421875" style="0" customWidth="1"/>
    <col min="3" max="10" width="8.7109375" style="0" customWidth="1"/>
    <col min="11" max="11" width="7.57421875" style="0" customWidth="1"/>
  </cols>
  <sheetData>
    <row r="1" spans="1:11" ht="23.25">
      <c r="A1" s="73" t="s">
        <v>57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3" spans="2:11" ht="38.25">
      <c r="B3" s="2" t="s">
        <v>20</v>
      </c>
      <c r="C3" s="25" t="s">
        <v>12</v>
      </c>
      <c r="D3" s="26" t="s">
        <v>13</v>
      </c>
      <c r="E3" s="27" t="s">
        <v>14</v>
      </c>
      <c r="F3" s="28" t="s">
        <v>15</v>
      </c>
      <c r="G3" s="29" t="s">
        <v>16</v>
      </c>
      <c r="H3" s="30" t="s">
        <v>17</v>
      </c>
      <c r="I3" s="31" t="s">
        <v>18</v>
      </c>
      <c r="J3" s="6" t="s">
        <v>19</v>
      </c>
      <c r="K3" s="20" t="s">
        <v>23</v>
      </c>
    </row>
    <row r="4" spans="2:10" ht="12.75">
      <c r="B4" s="1"/>
      <c r="C4" s="17"/>
      <c r="D4" s="17"/>
      <c r="E4" s="17"/>
      <c r="F4" s="17"/>
      <c r="G4" s="17"/>
      <c r="H4" s="17"/>
      <c r="I4" s="17"/>
      <c r="J4" s="3"/>
    </row>
    <row r="5" spans="1:12" ht="15.75">
      <c r="A5">
        <v>1</v>
      </c>
      <c r="B5" s="21" t="s">
        <v>25</v>
      </c>
      <c r="C5" s="18">
        <v>5</v>
      </c>
      <c r="D5" s="18">
        <v>5</v>
      </c>
      <c r="E5" s="18">
        <v>4</v>
      </c>
      <c r="F5" s="18">
        <v>5</v>
      </c>
      <c r="G5" s="18">
        <v>4</v>
      </c>
      <c r="H5" s="18">
        <v>4</v>
      </c>
      <c r="I5" s="18">
        <v>2</v>
      </c>
      <c r="J5" s="4">
        <f aca="true" t="shared" si="0" ref="J5:J10">SUM(C5:I5)</f>
        <v>29</v>
      </c>
      <c r="K5" s="9">
        <f>J5/35</f>
        <v>0.8285714285714286</v>
      </c>
      <c r="L5" s="76" t="s">
        <v>31</v>
      </c>
    </row>
    <row r="6" spans="1:12" ht="15.75">
      <c r="A6">
        <f>A5+1</f>
        <v>2</v>
      </c>
      <c r="B6" s="21" t="s">
        <v>28</v>
      </c>
      <c r="C6" s="18">
        <v>4</v>
      </c>
      <c r="D6" s="18">
        <v>4</v>
      </c>
      <c r="E6" s="18">
        <v>4</v>
      </c>
      <c r="F6" s="18">
        <v>5</v>
      </c>
      <c r="G6" s="18">
        <v>5</v>
      </c>
      <c r="H6" s="18">
        <v>3</v>
      </c>
      <c r="I6" s="18">
        <v>4</v>
      </c>
      <c r="J6" s="4">
        <f t="shared" si="0"/>
        <v>29</v>
      </c>
      <c r="K6" s="9">
        <f aca="true" t="shared" si="1" ref="K6:K24">J6/35</f>
        <v>0.8285714285714286</v>
      </c>
      <c r="L6" s="77"/>
    </row>
    <row r="7" spans="1:12" ht="15.75">
      <c r="A7">
        <f aca="true" t="shared" si="2" ref="A7:A24">A6+1</f>
        <v>3</v>
      </c>
      <c r="B7" s="21" t="s">
        <v>7</v>
      </c>
      <c r="C7" s="18">
        <v>5</v>
      </c>
      <c r="D7" s="18">
        <v>3</v>
      </c>
      <c r="E7" s="18">
        <v>5</v>
      </c>
      <c r="F7" s="18">
        <v>5</v>
      </c>
      <c r="G7" s="18">
        <v>3</v>
      </c>
      <c r="H7" s="18">
        <v>4</v>
      </c>
      <c r="I7" s="18">
        <v>3</v>
      </c>
      <c r="J7" s="4">
        <f t="shared" si="0"/>
        <v>28</v>
      </c>
      <c r="K7" s="9">
        <f t="shared" si="1"/>
        <v>0.8</v>
      </c>
      <c r="L7" s="77"/>
    </row>
    <row r="8" spans="1:12" ht="15.75">
      <c r="A8">
        <f t="shared" si="2"/>
        <v>4</v>
      </c>
      <c r="B8" s="21" t="s">
        <v>0</v>
      </c>
      <c r="C8" s="18">
        <v>5</v>
      </c>
      <c r="D8" s="18">
        <v>5</v>
      </c>
      <c r="E8" s="18">
        <v>4</v>
      </c>
      <c r="F8" s="18">
        <v>3</v>
      </c>
      <c r="G8" s="18">
        <v>4</v>
      </c>
      <c r="H8" s="18">
        <v>4</v>
      </c>
      <c r="I8" s="18">
        <v>2</v>
      </c>
      <c r="J8" s="4">
        <f t="shared" si="0"/>
        <v>27</v>
      </c>
      <c r="K8" s="9">
        <f t="shared" si="1"/>
        <v>0.7714285714285715</v>
      </c>
      <c r="L8" s="77"/>
    </row>
    <row r="9" spans="1:12" ht="15.75">
      <c r="A9">
        <f t="shared" si="2"/>
        <v>5</v>
      </c>
      <c r="B9" s="21" t="s">
        <v>5</v>
      </c>
      <c r="C9" s="18">
        <v>5</v>
      </c>
      <c r="D9" s="18">
        <v>5</v>
      </c>
      <c r="E9" s="18">
        <v>3</v>
      </c>
      <c r="F9" s="18">
        <v>3</v>
      </c>
      <c r="G9" s="18">
        <v>4</v>
      </c>
      <c r="H9" s="18">
        <v>2</v>
      </c>
      <c r="I9" s="18">
        <v>3</v>
      </c>
      <c r="J9" s="4">
        <f t="shared" si="0"/>
        <v>25</v>
      </c>
      <c r="K9" s="9">
        <f t="shared" si="1"/>
        <v>0.7142857142857143</v>
      </c>
      <c r="L9" s="77"/>
    </row>
    <row r="10" spans="1:12" ht="15.75">
      <c r="A10">
        <f t="shared" si="2"/>
        <v>6</v>
      </c>
      <c r="B10" s="21" t="s">
        <v>2</v>
      </c>
      <c r="C10" s="18">
        <v>5</v>
      </c>
      <c r="D10" s="18">
        <v>5</v>
      </c>
      <c r="E10" s="18">
        <v>4</v>
      </c>
      <c r="F10" s="18">
        <v>3</v>
      </c>
      <c r="G10" s="18">
        <v>3</v>
      </c>
      <c r="H10" s="18">
        <v>2</v>
      </c>
      <c r="I10" s="18">
        <v>3</v>
      </c>
      <c r="J10" s="4">
        <f t="shared" si="0"/>
        <v>25</v>
      </c>
      <c r="K10" s="9">
        <f t="shared" si="1"/>
        <v>0.7142857142857143</v>
      </c>
      <c r="L10" s="78"/>
    </row>
    <row r="11" spans="2:11" ht="15.75">
      <c r="B11" s="21"/>
      <c r="C11" s="18"/>
      <c r="D11" s="18"/>
      <c r="E11" s="18"/>
      <c r="F11" s="18"/>
      <c r="G11" s="18"/>
      <c r="H11" s="18"/>
      <c r="I11" s="18"/>
      <c r="J11" s="4"/>
      <c r="K11" s="9"/>
    </row>
    <row r="12" spans="1:11" ht="15.75">
      <c r="A12">
        <f>A10+1</f>
        <v>7</v>
      </c>
      <c r="B12" s="21" t="s">
        <v>22</v>
      </c>
      <c r="C12" s="18">
        <v>3</v>
      </c>
      <c r="D12" s="18">
        <v>4</v>
      </c>
      <c r="E12" s="18">
        <v>5</v>
      </c>
      <c r="F12" s="18">
        <v>3</v>
      </c>
      <c r="G12" s="18">
        <v>3</v>
      </c>
      <c r="H12" s="18">
        <v>2</v>
      </c>
      <c r="I12" s="18">
        <v>3</v>
      </c>
      <c r="J12" s="4">
        <f>SUM(C12:I12)</f>
        <v>23</v>
      </c>
      <c r="K12" s="9">
        <f t="shared" si="1"/>
        <v>0.6571428571428571</v>
      </c>
    </row>
    <row r="13" spans="1:11" ht="15.75">
      <c r="A13">
        <f t="shared" si="2"/>
        <v>8</v>
      </c>
      <c r="B13" s="21" t="s">
        <v>1</v>
      </c>
      <c r="C13" s="18">
        <v>4</v>
      </c>
      <c r="D13" s="18">
        <v>4</v>
      </c>
      <c r="E13" s="18">
        <v>4</v>
      </c>
      <c r="F13" s="18">
        <v>3</v>
      </c>
      <c r="G13" s="18">
        <v>2</v>
      </c>
      <c r="H13" s="18">
        <v>3</v>
      </c>
      <c r="I13" s="18">
        <v>3</v>
      </c>
      <c r="J13" s="4">
        <f>SUM(C13:I13)</f>
        <v>23</v>
      </c>
      <c r="K13" s="9">
        <f t="shared" si="1"/>
        <v>0.6571428571428571</v>
      </c>
    </row>
    <row r="14" spans="1:11" ht="15.75">
      <c r="A14">
        <f t="shared" si="2"/>
        <v>9</v>
      </c>
      <c r="B14" s="21" t="s">
        <v>8</v>
      </c>
      <c r="C14" s="18">
        <v>4</v>
      </c>
      <c r="D14" s="18">
        <v>4</v>
      </c>
      <c r="E14" s="18">
        <v>4</v>
      </c>
      <c r="F14" s="18">
        <v>3</v>
      </c>
      <c r="G14" s="18">
        <v>3</v>
      </c>
      <c r="H14" s="18">
        <v>3</v>
      </c>
      <c r="I14" s="18">
        <v>2</v>
      </c>
      <c r="J14" s="4">
        <f>SUM(C14:I14)</f>
        <v>23</v>
      </c>
      <c r="K14" s="9">
        <f t="shared" si="1"/>
        <v>0.6571428571428571</v>
      </c>
    </row>
    <row r="15" spans="1:11" ht="15.75">
      <c r="A15">
        <f t="shared" si="2"/>
        <v>10</v>
      </c>
      <c r="B15" s="21" t="s">
        <v>6</v>
      </c>
      <c r="C15" s="18">
        <v>3</v>
      </c>
      <c r="D15" s="18">
        <v>5</v>
      </c>
      <c r="E15" s="18">
        <v>4</v>
      </c>
      <c r="F15" s="18">
        <v>3</v>
      </c>
      <c r="G15" s="18">
        <v>3</v>
      </c>
      <c r="H15" s="18">
        <v>2</v>
      </c>
      <c r="I15" s="18">
        <v>3</v>
      </c>
      <c r="J15" s="4">
        <f>SUM(C15:I15)</f>
        <v>23</v>
      </c>
      <c r="K15" s="9">
        <f t="shared" si="1"/>
        <v>0.6571428571428571</v>
      </c>
    </row>
    <row r="16" spans="1:11" ht="15.75">
      <c r="A16">
        <f t="shared" si="2"/>
        <v>11</v>
      </c>
      <c r="B16" s="21" t="s">
        <v>4</v>
      </c>
      <c r="C16" s="18">
        <v>4</v>
      </c>
      <c r="D16" s="18">
        <v>4</v>
      </c>
      <c r="E16" s="18">
        <v>4</v>
      </c>
      <c r="F16" s="18">
        <v>4</v>
      </c>
      <c r="G16" s="18">
        <v>2</v>
      </c>
      <c r="H16" s="18">
        <v>3</v>
      </c>
      <c r="I16" s="18">
        <v>2</v>
      </c>
      <c r="J16" s="4">
        <f>SUM(C16:I16)</f>
        <v>23</v>
      </c>
      <c r="K16" s="9">
        <f t="shared" si="1"/>
        <v>0.6571428571428571</v>
      </c>
    </row>
    <row r="17" spans="2:11" ht="15.75">
      <c r="B17" s="21"/>
      <c r="C17" s="18"/>
      <c r="D17" s="18"/>
      <c r="E17" s="18"/>
      <c r="F17" s="18"/>
      <c r="G17" s="18"/>
      <c r="H17" s="18"/>
      <c r="I17" s="18"/>
      <c r="J17" s="4"/>
      <c r="K17" s="9"/>
    </row>
    <row r="18" spans="1:12" ht="15.75">
      <c r="A18">
        <f>A16+1</f>
        <v>12</v>
      </c>
      <c r="B18" s="21" t="s">
        <v>3</v>
      </c>
      <c r="C18" s="18">
        <v>4</v>
      </c>
      <c r="D18" s="18">
        <v>3</v>
      </c>
      <c r="E18" s="18">
        <v>4</v>
      </c>
      <c r="F18" s="18">
        <v>3</v>
      </c>
      <c r="G18" s="18">
        <v>2</v>
      </c>
      <c r="H18" s="18">
        <v>3</v>
      </c>
      <c r="I18" s="18">
        <v>3</v>
      </c>
      <c r="J18" s="4">
        <f aca="true" t="shared" si="3" ref="J18:J24">SUM(C18:I18)</f>
        <v>22</v>
      </c>
      <c r="K18" s="9">
        <f t="shared" si="1"/>
        <v>0.6285714285714286</v>
      </c>
      <c r="L18" s="79" t="s">
        <v>32</v>
      </c>
    </row>
    <row r="19" spans="1:12" ht="15.75">
      <c r="A19">
        <f t="shared" si="2"/>
        <v>13</v>
      </c>
      <c r="B19" s="21" t="s">
        <v>26</v>
      </c>
      <c r="C19" s="18">
        <v>3</v>
      </c>
      <c r="D19" s="18">
        <v>3</v>
      </c>
      <c r="E19" s="18">
        <v>2</v>
      </c>
      <c r="F19" s="18">
        <v>3</v>
      </c>
      <c r="G19" s="18">
        <v>5</v>
      </c>
      <c r="H19" s="18">
        <v>2</v>
      </c>
      <c r="I19" s="18">
        <v>4</v>
      </c>
      <c r="J19" s="4">
        <f t="shared" si="3"/>
        <v>22</v>
      </c>
      <c r="K19" s="9">
        <f t="shared" si="1"/>
        <v>0.6285714285714286</v>
      </c>
      <c r="L19" s="80"/>
    </row>
    <row r="20" spans="1:12" ht="15.75">
      <c r="A20">
        <f t="shared" si="2"/>
        <v>14</v>
      </c>
      <c r="B20" s="21" t="s">
        <v>10</v>
      </c>
      <c r="C20" s="18">
        <v>4</v>
      </c>
      <c r="D20" s="18">
        <v>4</v>
      </c>
      <c r="E20" s="18">
        <v>3</v>
      </c>
      <c r="F20" s="18">
        <v>3</v>
      </c>
      <c r="G20" s="18">
        <v>3</v>
      </c>
      <c r="H20" s="18">
        <v>3</v>
      </c>
      <c r="I20" s="18">
        <v>2</v>
      </c>
      <c r="J20" s="4">
        <f t="shared" si="3"/>
        <v>22</v>
      </c>
      <c r="K20" s="9">
        <f t="shared" si="1"/>
        <v>0.6285714285714286</v>
      </c>
      <c r="L20" s="80"/>
    </row>
    <row r="21" spans="1:12" ht="15.75">
      <c r="A21">
        <f t="shared" si="2"/>
        <v>15</v>
      </c>
      <c r="B21" s="21" t="s">
        <v>29</v>
      </c>
      <c r="C21" s="18">
        <v>5</v>
      </c>
      <c r="D21" s="18">
        <v>3</v>
      </c>
      <c r="E21" s="18">
        <v>3</v>
      </c>
      <c r="F21" s="18">
        <v>4</v>
      </c>
      <c r="G21" s="18">
        <v>3</v>
      </c>
      <c r="H21" s="18">
        <v>2</v>
      </c>
      <c r="I21" s="18">
        <v>2</v>
      </c>
      <c r="J21" s="4">
        <f t="shared" si="3"/>
        <v>22</v>
      </c>
      <c r="K21" s="9">
        <f t="shared" si="1"/>
        <v>0.6285714285714286</v>
      </c>
      <c r="L21" s="80"/>
    </row>
    <row r="22" spans="1:12" ht="15.75">
      <c r="A22">
        <f t="shared" si="2"/>
        <v>16</v>
      </c>
      <c r="B22" s="34" t="s">
        <v>21</v>
      </c>
      <c r="C22" s="18">
        <v>3</v>
      </c>
      <c r="D22" s="18">
        <v>3</v>
      </c>
      <c r="E22" s="18">
        <v>3</v>
      </c>
      <c r="F22" s="18">
        <v>3</v>
      </c>
      <c r="G22" s="18">
        <v>3</v>
      </c>
      <c r="H22" s="18">
        <v>3</v>
      </c>
      <c r="I22" s="18">
        <v>3</v>
      </c>
      <c r="J22" s="4">
        <f t="shared" si="3"/>
        <v>21</v>
      </c>
      <c r="K22" s="9">
        <f t="shared" si="1"/>
        <v>0.6</v>
      </c>
      <c r="L22" s="80"/>
    </row>
    <row r="23" spans="1:12" ht="15.75">
      <c r="A23">
        <f t="shared" si="2"/>
        <v>17</v>
      </c>
      <c r="B23" s="34" t="s">
        <v>9</v>
      </c>
      <c r="C23" s="18">
        <v>5</v>
      </c>
      <c r="D23" s="18">
        <v>3</v>
      </c>
      <c r="E23" s="18">
        <v>4</v>
      </c>
      <c r="F23" s="18">
        <v>2</v>
      </c>
      <c r="G23" s="18">
        <v>2</v>
      </c>
      <c r="H23" s="18">
        <v>2</v>
      </c>
      <c r="I23" s="18">
        <v>2</v>
      </c>
      <c r="J23" s="4">
        <f t="shared" si="3"/>
        <v>20</v>
      </c>
      <c r="K23" s="9">
        <f t="shared" si="1"/>
        <v>0.5714285714285714</v>
      </c>
      <c r="L23" s="80"/>
    </row>
    <row r="24" spans="1:12" ht="15.75">
      <c r="A24">
        <f t="shared" si="2"/>
        <v>18</v>
      </c>
      <c r="B24" s="21" t="s">
        <v>11</v>
      </c>
      <c r="C24" s="18">
        <v>4</v>
      </c>
      <c r="D24" s="18">
        <v>2</v>
      </c>
      <c r="E24" s="18">
        <v>2</v>
      </c>
      <c r="F24" s="18">
        <v>3</v>
      </c>
      <c r="G24" s="18">
        <v>2</v>
      </c>
      <c r="H24" s="18">
        <v>2</v>
      </c>
      <c r="I24" s="18">
        <v>2</v>
      </c>
      <c r="J24" s="4">
        <f t="shared" si="3"/>
        <v>17</v>
      </c>
      <c r="K24" s="9">
        <f t="shared" si="1"/>
        <v>0.4857142857142857</v>
      </c>
      <c r="L24" s="81"/>
    </row>
    <row r="25" spans="3:10" ht="12.75">
      <c r="C25" s="18"/>
      <c r="D25" s="18"/>
      <c r="E25" s="18"/>
      <c r="F25" s="18"/>
      <c r="G25" s="18"/>
      <c r="H25" s="18"/>
      <c r="I25" s="18"/>
      <c r="J25" s="4"/>
    </row>
    <row r="26" spans="2:11" ht="15.75">
      <c r="B26" s="22" t="s">
        <v>24</v>
      </c>
      <c r="C26" s="23">
        <f>SUM(C5:C24)</f>
        <v>75</v>
      </c>
      <c r="D26" s="23">
        <f aca="true" t="shared" si="4" ref="D26:I26">SUM(D5:D24)</f>
        <v>69</v>
      </c>
      <c r="E26" s="23">
        <f>SUM(E5:E24)</f>
        <v>66</v>
      </c>
      <c r="F26" s="23">
        <f>SUM(F5:F24)</f>
        <v>61</v>
      </c>
      <c r="G26" s="23">
        <f>SUM(G5:G24)</f>
        <v>56</v>
      </c>
      <c r="H26" s="23">
        <f t="shared" si="4"/>
        <v>49</v>
      </c>
      <c r="I26" s="23">
        <f t="shared" si="4"/>
        <v>48</v>
      </c>
      <c r="J26" s="24">
        <f>SUM(J5:J24)</f>
        <v>424</v>
      </c>
      <c r="K26" s="7"/>
    </row>
    <row r="27" spans="2:11" ht="12.75">
      <c r="B27" s="5"/>
      <c r="C27" s="19"/>
      <c r="D27" s="19"/>
      <c r="E27" s="19"/>
      <c r="F27" s="19"/>
      <c r="G27" s="19"/>
      <c r="H27" s="19"/>
      <c r="I27" s="19"/>
      <c r="J27" s="4"/>
      <c r="K27" s="7"/>
    </row>
    <row r="28" spans="2:9" ht="25.5">
      <c r="B28" s="32" t="s">
        <v>27</v>
      </c>
      <c r="C28" s="11">
        <f aca="true" t="shared" si="5" ref="C28:I28">C26/18</f>
        <v>4.166666666666667</v>
      </c>
      <c r="D28" s="12">
        <f t="shared" si="5"/>
        <v>3.8333333333333335</v>
      </c>
      <c r="E28" s="13">
        <f t="shared" si="5"/>
        <v>3.6666666666666665</v>
      </c>
      <c r="F28" s="14">
        <f t="shared" si="5"/>
        <v>3.388888888888889</v>
      </c>
      <c r="G28" s="15">
        <f t="shared" si="5"/>
        <v>3.111111111111111</v>
      </c>
      <c r="H28" s="10">
        <f t="shared" si="5"/>
        <v>2.7222222222222223</v>
      </c>
      <c r="I28" s="16">
        <f t="shared" si="5"/>
        <v>2.6666666666666665</v>
      </c>
    </row>
    <row r="29" spans="2:10" ht="15.75">
      <c r="B29" s="8" t="s">
        <v>23</v>
      </c>
      <c r="C29" s="9">
        <f aca="true" t="shared" si="6" ref="C29:I29">C26/90</f>
        <v>0.8333333333333334</v>
      </c>
      <c r="D29" s="9">
        <f t="shared" si="6"/>
        <v>0.7666666666666667</v>
      </c>
      <c r="E29" s="9">
        <f t="shared" si="6"/>
        <v>0.7333333333333333</v>
      </c>
      <c r="F29" s="9">
        <f t="shared" si="6"/>
        <v>0.6777777777777778</v>
      </c>
      <c r="G29" s="9">
        <f t="shared" si="6"/>
        <v>0.6222222222222222</v>
      </c>
      <c r="H29" s="9">
        <f t="shared" si="6"/>
        <v>0.5444444444444444</v>
      </c>
      <c r="I29" s="9">
        <f t="shared" si="6"/>
        <v>0.5333333333333333</v>
      </c>
      <c r="J29" s="33">
        <f>J26/630</f>
        <v>0.6730158730158731</v>
      </c>
    </row>
    <row r="30" ht="12.75">
      <c r="A30" s="35" t="s">
        <v>30</v>
      </c>
    </row>
    <row r="31" ht="12.75">
      <c r="A31" s="35" t="s">
        <v>59</v>
      </c>
    </row>
  </sheetData>
  <sheetProtection/>
  <mergeCells count="3">
    <mergeCell ref="A1:K1"/>
    <mergeCell ref="L5:L10"/>
    <mergeCell ref="L18:L24"/>
  </mergeCells>
  <printOptions horizontalCentered="1" verticalCentered="1"/>
  <pageMargins left="0.31496062992125984" right="0.31496062992125984" top="0.7874015748031497" bottom="0.7874015748031497" header="0.5118110236220472" footer="0.511811023622047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90" zoomScaleNormal="90" zoomScalePageLayoutView="0" workbookViewId="0" topLeftCell="A1">
      <selection activeCell="A3" sqref="A3:IV3"/>
    </sheetView>
  </sheetViews>
  <sheetFormatPr defaultColWidth="11.421875" defaultRowHeight="12.75"/>
  <cols>
    <col min="1" max="1" width="3.7109375" style="36" customWidth="1"/>
    <col min="2" max="2" width="78.140625" style="36" customWidth="1"/>
    <col min="3" max="10" width="8.7109375" style="36" customWidth="1"/>
    <col min="11" max="11" width="7.57421875" style="36" customWidth="1"/>
    <col min="12" max="12" width="12.28125" style="36" customWidth="1"/>
    <col min="13" max="16384" width="11.421875" style="36" customWidth="1"/>
  </cols>
  <sheetData>
    <row r="1" spans="1:11" ht="23.25">
      <c r="A1" s="82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ht="13.5" customHeight="1"/>
    <row r="3" spans="2:11" ht="38.25">
      <c r="B3" s="37" t="s">
        <v>33</v>
      </c>
      <c r="C3" s="38" t="s">
        <v>12</v>
      </c>
      <c r="D3" s="39" t="s">
        <v>13</v>
      </c>
      <c r="E3" s="40" t="s">
        <v>14</v>
      </c>
      <c r="F3" s="41" t="s">
        <v>15</v>
      </c>
      <c r="G3" s="42" t="s">
        <v>16</v>
      </c>
      <c r="H3" s="43" t="s">
        <v>17</v>
      </c>
      <c r="I3" s="44" t="s">
        <v>18</v>
      </c>
      <c r="J3" s="45" t="s">
        <v>34</v>
      </c>
      <c r="K3" s="46" t="s">
        <v>35</v>
      </c>
    </row>
    <row r="4" spans="2:10" ht="12.75">
      <c r="B4" s="47"/>
      <c r="C4" s="48"/>
      <c r="D4" s="48"/>
      <c r="E4" s="48"/>
      <c r="F4" s="48"/>
      <c r="G4" s="48"/>
      <c r="H4" s="48"/>
      <c r="I4" s="48"/>
      <c r="J4" s="49"/>
    </row>
    <row r="5" spans="1:12" ht="15.75">
      <c r="A5" s="36">
        <v>1</v>
      </c>
      <c r="B5" s="50" t="s">
        <v>36</v>
      </c>
      <c r="C5" s="51">
        <v>5</v>
      </c>
      <c r="D5" s="51">
        <v>5</v>
      </c>
      <c r="E5" s="51">
        <v>4</v>
      </c>
      <c r="F5" s="51">
        <v>5</v>
      </c>
      <c r="G5" s="51">
        <v>4</v>
      </c>
      <c r="H5" s="51">
        <v>4</v>
      </c>
      <c r="I5" s="51">
        <v>2</v>
      </c>
      <c r="J5" s="52">
        <f aca="true" t="shared" si="0" ref="J5:J10">SUM(C5:I5)</f>
        <v>29</v>
      </c>
      <c r="K5" s="53">
        <f>J5/35</f>
        <v>0.8285714285714286</v>
      </c>
      <c r="L5" s="85" t="s">
        <v>58</v>
      </c>
    </row>
    <row r="6" spans="1:12" ht="15.75">
      <c r="A6" s="36">
        <f>A5+1</f>
        <v>2</v>
      </c>
      <c r="B6" s="50" t="s">
        <v>61</v>
      </c>
      <c r="C6" s="51">
        <v>4</v>
      </c>
      <c r="D6" s="51">
        <v>4</v>
      </c>
      <c r="E6" s="51">
        <v>4</v>
      </c>
      <c r="F6" s="51">
        <v>5</v>
      </c>
      <c r="G6" s="51">
        <v>5</v>
      </c>
      <c r="H6" s="51">
        <v>3</v>
      </c>
      <c r="I6" s="51">
        <v>4</v>
      </c>
      <c r="J6" s="52">
        <f t="shared" si="0"/>
        <v>29</v>
      </c>
      <c r="K6" s="53">
        <f aca="true" t="shared" si="1" ref="K6:K24">J6/35</f>
        <v>0.8285714285714286</v>
      </c>
      <c r="L6" s="86"/>
    </row>
    <row r="7" spans="1:12" ht="15.75">
      <c r="A7" s="36">
        <f aca="true" t="shared" si="2" ref="A7:A24">A6+1</f>
        <v>3</v>
      </c>
      <c r="B7" s="50" t="s">
        <v>37</v>
      </c>
      <c r="C7" s="51">
        <v>5</v>
      </c>
      <c r="D7" s="51">
        <v>3</v>
      </c>
      <c r="E7" s="51">
        <v>5</v>
      </c>
      <c r="F7" s="51">
        <v>5</v>
      </c>
      <c r="G7" s="51">
        <v>3</v>
      </c>
      <c r="H7" s="51">
        <v>4</v>
      </c>
      <c r="I7" s="51">
        <v>3</v>
      </c>
      <c r="J7" s="52">
        <f t="shared" si="0"/>
        <v>28</v>
      </c>
      <c r="K7" s="53">
        <f t="shared" si="1"/>
        <v>0.8</v>
      </c>
      <c r="L7" s="86"/>
    </row>
    <row r="8" spans="1:12" ht="15.75">
      <c r="A8" s="36">
        <f t="shared" si="2"/>
        <v>4</v>
      </c>
      <c r="B8" s="50" t="s">
        <v>38</v>
      </c>
      <c r="C8" s="51">
        <v>5</v>
      </c>
      <c r="D8" s="51">
        <v>5</v>
      </c>
      <c r="E8" s="51">
        <v>4</v>
      </c>
      <c r="F8" s="51">
        <v>3</v>
      </c>
      <c r="G8" s="51">
        <v>4</v>
      </c>
      <c r="H8" s="51">
        <v>4</v>
      </c>
      <c r="I8" s="51">
        <v>2</v>
      </c>
      <c r="J8" s="52">
        <f t="shared" si="0"/>
        <v>27</v>
      </c>
      <c r="K8" s="53">
        <f t="shared" si="1"/>
        <v>0.7714285714285715</v>
      </c>
      <c r="L8" s="86"/>
    </row>
    <row r="9" spans="1:12" ht="15.75">
      <c r="A9" s="36">
        <f t="shared" si="2"/>
        <v>5</v>
      </c>
      <c r="B9" s="50" t="s">
        <v>39</v>
      </c>
      <c r="C9" s="51">
        <v>5</v>
      </c>
      <c r="D9" s="51">
        <v>5</v>
      </c>
      <c r="E9" s="51">
        <v>3</v>
      </c>
      <c r="F9" s="51">
        <v>3</v>
      </c>
      <c r="G9" s="51">
        <v>4</v>
      </c>
      <c r="H9" s="51">
        <v>2</v>
      </c>
      <c r="I9" s="51">
        <v>3</v>
      </c>
      <c r="J9" s="52">
        <f t="shared" si="0"/>
        <v>25</v>
      </c>
      <c r="K9" s="53">
        <f t="shared" si="1"/>
        <v>0.7142857142857143</v>
      </c>
      <c r="L9" s="86"/>
    </row>
    <row r="10" spans="1:12" ht="15.75">
      <c r="A10" s="36">
        <f t="shared" si="2"/>
        <v>6</v>
      </c>
      <c r="B10" s="50" t="s">
        <v>40</v>
      </c>
      <c r="C10" s="51">
        <v>5</v>
      </c>
      <c r="D10" s="51">
        <v>5</v>
      </c>
      <c r="E10" s="51">
        <v>4</v>
      </c>
      <c r="F10" s="51">
        <v>3</v>
      </c>
      <c r="G10" s="51">
        <v>3</v>
      </c>
      <c r="H10" s="51">
        <v>2</v>
      </c>
      <c r="I10" s="51">
        <v>3</v>
      </c>
      <c r="J10" s="52">
        <f t="shared" si="0"/>
        <v>25</v>
      </c>
      <c r="K10" s="53">
        <f t="shared" si="1"/>
        <v>0.7142857142857143</v>
      </c>
      <c r="L10" s="87"/>
    </row>
    <row r="11" spans="2:11" ht="15.75">
      <c r="B11" s="50"/>
      <c r="C11" s="51"/>
      <c r="D11" s="51"/>
      <c r="E11" s="51"/>
      <c r="F11" s="51"/>
      <c r="G11" s="51"/>
      <c r="H11" s="51"/>
      <c r="I11" s="51"/>
      <c r="J11" s="52"/>
      <c r="K11" s="53"/>
    </row>
    <row r="12" spans="1:11" ht="15.75">
      <c r="A12" s="36">
        <f>A10+1</f>
        <v>7</v>
      </c>
      <c r="B12" s="50" t="s">
        <v>41</v>
      </c>
      <c r="C12" s="51">
        <v>3</v>
      </c>
      <c r="D12" s="51">
        <v>4</v>
      </c>
      <c r="E12" s="51">
        <v>5</v>
      </c>
      <c r="F12" s="51">
        <v>3</v>
      </c>
      <c r="G12" s="51">
        <v>3</v>
      </c>
      <c r="H12" s="51">
        <v>2</v>
      </c>
      <c r="I12" s="51">
        <v>3</v>
      </c>
      <c r="J12" s="52">
        <f>SUM(C12:I12)</f>
        <v>23</v>
      </c>
      <c r="K12" s="53">
        <f t="shared" si="1"/>
        <v>0.6571428571428571</v>
      </c>
    </row>
    <row r="13" spans="1:11" ht="15.75">
      <c r="A13" s="36">
        <f t="shared" si="2"/>
        <v>8</v>
      </c>
      <c r="B13" s="50" t="s">
        <v>42</v>
      </c>
      <c r="C13" s="51">
        <v>4</v>
      </c>
      <c r="D13" s="51">
        <v>4</v>
      </c>
      <c r="E13" s="51">
        <v>4</v>
      </c>
      <c r="F13" s="51">
        <v>3</v>
      </c>
      <c r="G13" s="51">
        <v>2</v>
      </c>
      <c r="H13" s="51">
        <v>3</v>
      </c>
      <c r="I13" s="51">
        <v>3</v>
      </c>
      <c r="J13" s="52">
        <f>SUM(C13:I13)</f>
        <v>23</v>
      </c>
      <c r="K13" s="53">
        <f t="shared" si="1"/>
        <v>0.6571428571428571</v>
      </c>
    </row>
    <row r="14" spans="1:11" ht="15.75">
      <c r="A14" s="36">
        <f t="shared" si="2"/>
        <v>9</v>
      </c>
      <c r="B14" s="54" t="s">
        <v>43</v>
      </c>
      <c r="C14" s="51">
        <v>4</v>
      </c>
      <c r="D14" s="51">
        <v>4</v>
      </c>
      <c r="E14" s="51">
        <v>4</v>
      </c>
      <c r="F14" s="51">
        <v>3</v>
      </c>
      <c r="G14" s="51">
        <v>3</v>
      </c>
      <c r="H14" s="51">
        <v>3</v>
      </c>
      <c r="I14" s="51">
        <v>2</v>
      </c>
      <c r="J14" s="52">
        <f>SUM(C14:I14)</f>
        <v>23</v>
      </c>
      <c r="K14" s="53">
        <f t="shared" si="1"/>
        <v>0.6571428571428571</v>
      </c>
    </row>
    <row r="15" spans="1:11" ht="15.75">
      <c r="A15" s="36">
        <f t="shared" si="2"/>
        <v>10</v>
      </c>
      <c r="B15" s="50" t="s">
        <v>44</v>
      </c>
      <c r="C15" s="51">
        <v>3</v>
      </c>
      <c r="D15" s="51">
        <v>5</v>
      </c>
      <c r="E15" s="51">
        <v>4</v>
      </c>
      <c r="F15" s="51">
        <v>3</v>
      </c>
      <c r="G15" s="51">
        <v>3</v>
      </c>
      <c r="H15" s="51">
        <v>2</v>
      </c>
      <c r="I15" s="51">
        <v>3</v>
      </c>
      <c r="J15" s="52">
        <f>SUM(C15:I15)</f>
        <v>23</v>
      </c>
      <c r="K15" s="53">
        <f t="shared" si="1"/>
        <v>0.6571428571428571</v>
      </c>
    </row>
    <row r="16" spans="1:11" ht="15.75">
      <c r="A16" s="36">
        <f t="shared" si="2"/>
        <v>11</v>
      </c>
      <c r="B16" s="50" t="s">
        <v>45</v>
      </c>
      <c r="C16" s="51">
        <v>4</v>
      </c>
      <c r="D16" s="51">
        <v>4</v>
      </c>
      <c r="E16" s="51">
        <v>4</v>
      </c>
      <c r="F16" s="51">
        <v>4</v>
      </c>
      <c r="G16" s="51">
        <v>2</v>
      </c>
      <c r="H16" s="51">
        <v>3</v>
      </c>
      <c r="I16" s="51">
        <v>2</v>
      </c>
      <c r="J16" s="52">
        <f>SUM(C16:I16)</f>
        <v>23</v>
      </c>
      <c r="K16" s="53">
        <f t="shared" si="1"/>
        <v>0.6571428571428571</v>
      </c>
    </row>
    <row r="17" spans="2:11" ht="15.75">
      <c r="B17" s="50"/>
      <c r="C17" s="51"/>
      <c r="D17" s="51"/>
      <c r="E17" s="51"/>
      <c r="F17" s="51"/>
      <c r="G17" s="51"/>
      <c r="H17" s="51"/>
      <c r="I17" s="51"/>
      <c r="J17" s="52"/>
      <c r="K17" s="53"/>
    </row>
    <row r="18" spans="1:12" ht="15.75">
      <c r="A18" s="36">
        <f>A16+1</f>
        <v>12</v>
      </c>
      <c r="B18" s="50" t="s">
        <v>46</v>
      </c>
      <c r="C18" s="51">
        <v>4</v>
      </c>
      <c r="D18" s="51">
        <v>3</v>
      </c>
      <c r="E18" s="51">
        <v>4</v>
      </c>
      <c r="F18" s="51">
        <v>3</v>
      </c>
      <c r="G18" s="51">
        <v>2</v>
      </c>
      <c r="H18" s="51">
        <v>3</v>
      </c>
      <c r="I18" s="51">
        <v>3</v>
      </c>
      <c r="J18" s="52">
        <f aca="true" t="shared" si="3" ref="J18:J24">SUM(C18:I18)</f>
        <v>22</v>
      </c>
      <c r="K18" s="53">
        <f t="shared" si="1"/>
        <v>0.6285714285714286</v>
      </c>
      <c r="L18" s="88" t="s">
        <v>62</v>
      </c>
    </row>
    <row r="19" spans="1:12" ht="15.75">
      <c r="A19" s="36">
        <f t="shared" si="2"/>
        <v>13</v>
      </c>
      <c r="B19" s="50" t="s">
        <v>47</v>
      </c>
      <c r="C19" s="51">
        <v>3</v>
      </c>
      <c r="D19" s="51">
        <v>3</v>
      </c>
      <c r="E19" s="51">
        <v>2</v>
      </c>
      <c r="F19" s="51">
        <v>3</v>
      </c>
      <c r="G19" s="51">
        <v>5</v>
      </c>
      <c r="H19" s="51">
        <v>2</v>
      </c>
      <c r="I19" s="51">
        <v>4</v>
      </c>
      <c r="J19" s="52">
        <f t="shared" si="3"/>
        <v>22</v>
      </c>
      <c r="K19" s="53">
        <f t="shared" si="1"/>
        <v>0.6285714285714286</v>
      </c>
      <c r="L19" s="89"/>
    </row>
    <row r="20" spans="1:12" ht="15.75">
      <c r="A20" s="36">
        <f t="shared" si="2"/>
        <v>14</v>
      </c>
      <c r="B20" s="54" t="s">
        <v>48</v>
      </c>
      <c r="C20" s="51">
        <v>4</v>
      </c>
      <c r="D20" s="51">
        <v>4</v>
      </c>
      <c r="E20" s="51">
        <v>3</v>
      </c>
      <c r="F20" s="51">
        <v>3</v>
      </c>
      <c r="G20" s="51">
        <v>3</v>
      </c>
      <c r="H20" s="51">
        <v>3</v>
      </c>
      <c r="I20" s="51">
        <v>2</v>
      </c>
      <c r="J20" s="52">
        <f t="shared" si="3"/>
        <v>22</v>
      </c>
      <c r="K20" s="53">
        <f t="shared" si="1"/>
        <v>0.6285714285714286</v>
      </c>
      <c r="L20" s="89"/>
    </row>
    <row r="21" spans="1:12" ht="15.75">
      <c r="A21" s="36">
        <f t="shared" si="2"/>
        <v>15</v>
      </c>
      <c r="B21" s="50" t="s">
        <v>49</v>
      </c>
      <c r="C21" s="51">
        <v>5</v>
      </c>
      <c r="D21" s="51">
        <v>3</v>
      </c>
      <c r="E21" s="51">
        <v>3</v>
      </c>
      <c r="F21" s="51">
        <v>4</v>
      </c>
      <c r="G21" s="51">
        <v>3</v>
      </c>
      <c r="H21" s="51">
        <v>2</v>
      </c>
      <c r="I21" s="51">
        <v>2</v>
      </c>
      <c r="J21" s="52">
        <f t="shared" si="3"/>
        <v>22</v>
      </c>
      <c r="K21" s="53">
        <f t="shared" si="1"/>
        <v>0.6285714285714286</v>
      </c>
      <c r="L21" s="89"/>
    </row>
    <row r="22" spans="1:12" ht="15.75">
      <c r="A22" s="36">
        <f t="shared" si="2"/>
        <v>16</v>
      </c>
      <c r="B22" s="55" t="s">
        <v>50</v>
      </c>
      <c r="C22" s="51">
        <v>3</v>
      </c>
      <c r="D22" s="51">
        <v>3</v>
      </c>
      <c r="E22" s="51">
        <v>3</v>
      </c>
      <c r="F22" s="51">
        <v>3</v>
      </c>
      <c r="G22" s="51">
        <v>3</v>
      </c>
      <c r="H22" s="51">
        <v>3</v>
      </c>
      <c r="I22" s="51">
        <v>3</v>
      </c>
      <c r="J22" s="52">
        <f t="shared" si="3"/>
        <v>21</v>
      </c>
      <c r="K22" s="53">
        <f t="shared" si="1"/>
        <v>0.6</v>
      </c>
      <c r="L22" s="89"/>
    </row>
    <row r="23" spans="1:12" ht="15.75">
      <c r="A23" s="36">
        <f t="shared" si="2"/>
        <v>17</v>
      </c>
      <c r="B23" s="55" t="s">
        <v>51</v>
      </c>
      <c r="C23" s="51">
        <v>5</v>
      </c>
      <c r="D23" s="51">
        <v>3</v>
      </c>
      <c r="E23" s="51">
        <v>4</v>
      </c>
      <c r="F23" s="51">
        <v>2</v>
      </c>
      <c r="G23" s="51">
        <v>2</v>
      </c>
      <c r="H23" s="51">
        <v>2</v>
      </c>
      <c r="I23" s="51">
        <v>2</v>
      </c>
      <c r="J23" s="52">
        <f t="shared" si="3"/>
        <v>20</v>
      </c>
      <c r="K23" s="53">
        <f t="shared" si="1"/>
        <v>0.5714285714285714</v>
      </c>
      <c r="L23" s="89"/>
    </row>
    <row r="24" spans="1:12" ht="15.75">
      <c r="A24" s="36">
        <f t="shared" si="2"/>
        <v>18</v>
      </c>
      <c r="B24" s="50" t="s">
        <v>52</v>
      </c>
      <c r="C24" s="51">
        <v>4</v>
      </c>
      <c r="D24" s="51">
        <v>2</v>
      </c>
      <c r="E24" s="51">
        <v>2</v>
      </c>
      <c r="F24" s="51">
        <v>3</v>
      </c>
      <c r="G24" s="51">
        <v>2</v>
      </c>
      <c r="H24" s="51">
        <v>2</v>
      </c>
      <c r="I24" s="51">
        <v>2</v>
      </c>
      <c r="J24" s="52">
        <f t="shared" si="3"/>
        <v>17</v>
      </c>
      <c r="K24" s="53">
        <f t="shared" si="1"/>
        <v>0.4857142857142857</v>
      </c>
      <c r="L24" s="90"/>
    </row>
    <row r="25" spans="3:10" ht="12.75">
      <c r="C25" s="51"/>
      <c r="D25" s="51"/>
      <c r="E25" s="51"/>
      <c r="F25" s="51"/>
      <c r="G25" s="51"/>
      <c r="H25" s="51"/>
      <c r="I25" s="51"/>
      <c r="J25" s="52"/>
    </row>
    <row r="26" spans="2:11" ht="15.75">
      <c r="B26" s="56" t="s">
        <v>53</v>
      </c>
      <c r="C26" s="57">
        <f>SUM(C5:C24)</f>
        <v>75</v>
      </c>
      <c r="D26" s="57">
        <f aca="true" t="shared" si="4" ref="D26:I26">SUM(D5:D24)</f>
        <v>69</v>
      </c>
      <c r="E26" s="57">
        <f>SUM(E5:E24)</f>
        <v>66</v>
      </c>
      <c r="F26" s="57">
        <f>SUM(F5:F24)</f>
        <v>61</v>
      </c>
      <c r="G26" s="57">
        <f>SUM(G5:G24)</f>
        <v>56</v>
      </c>
      <c r="H26" s="57">
        <f t="shared" si="4"/>
        <v>49</v>
      </c>
      <c r="I26" s="57">
        <f t="shared" si="4"/>
        <v>48</v>
      </c>
      <c r="J26" s="58">
        <f>SUM(J5:J24)</f>
        <v>424</v>
      </c>
      <c r="K26" s="59"/>
    </row>
    <row r="27" spans="2:11" ht="12.75">
      <c r="B27" s="60"/>
      <c r="C27" s="61"/>
      <c r="D27" s="61"/>
      <c r="E27" s="61"/>
      <c r="F27" s="61"/>
      <c r="G27" s="61"/>
      <c r="H27" s="61"/>
      <c r="I27" s="61"/>
      <c r="J27" s="52"/>
      <c r="K27" s="59"/>
    </row>
    <row r="28" spans="2:9" ht="25.5">
      <c r="B28" s="62" t="s">
        <v>54</v>
      </c>
      <c r="C28" s="63">
        <f aca="true" t="shared" si="5" ref="C28:I28">C26/18</f>
        <v>4.166666666666667</v>
      </c>
      <c r="D28" s="64">
        <f t="shared" si="5"/>
        <v>3.8333333333333335</v>
      </c>
      <c r="E28" s="65">
        <f t="shared" si="5"/>
        <v>3.6666666666666665</v>
      </c>
      <c r="F28" s="66">
        <f t="shared" si="5"/>
        <v>3.388888888888889</v>
      </c>
      <c r="G28" s="67">
        <f t="shared" si="5"/>
        <v>3.111111111111111</v>
      </c>
      <c r="H28" s="68">
        <f t="shared" si="5"/>
        <v>2.7222222222222223</v>
      </c>
      <c r="I28" s="69">
        <f t="shared" si="5"/>
        <v>2.6666666666666665</v>
      </c>
    </row>
    <row r="29" spans="2:10" ht="15.75">
      <c r="B29" s="70" t="s">
        <v>55</v>
      </c>
      <c r="C29" s="53">
        <f aca="true" t="shared" si="6" ref="C29:I29">C26/90</f>
        <v>0.8333333333333334</v>
      </c>
      <c r="D29" s="53">
        <f t="shared" si="6"/>
        <v>0.7666666666666667</v>
      </c>
      <c r="E29" s="53">
        <f t="shared" si="6"/>
        <v>0.7333333333333333</v>
      </c>
      <c r="F29" s="53">
        <f t="shared" si="6"/>
        <v>0.6777777777777778</v>
      </c>
      <c r="G29" s="53">
        <f t="shared" si="6"/>
        <v>0.6222222222222222</v>
      </c>
      <c r="H29" s="53">
        <f t="shared" si="6"/>
        <v>0.5444444444444444</v>
      </c>
      <c r="I29" s="53">
        <f t="shared" si="6"/>
        <v>0.5333333333333333</v>
      </c>
      <c r="J29" s="71">
        <f>J26/630</f>
        <v>0.6730158730158731</v>
      </c>
    </row>
    <row r="30" ht="12.75">
      <c r="A30" s="72" t="s">
        <v>56</v>
      </c>
    </row>
    <row r="37" ht="15.75">
      <c r="B37" s="50"/>
    </row>
  </sheetData>
  <sheetProtection/>
  <mergeCells count="3">
    <mergeCell ref="A1:K1"/>
    <mergeCell ref="L5:L10"/>
    <mergeCell ref="L18:L24"/>
  </mergeCells>
  <printOptions horizontalCentered="1" verticalCentered="1"/>
  <pageMargins left="0.31496062992125984" right="0.31496062992125984" top="0.7874015748031497" bottom="0.7874015748031497" header="0.5118110236220472" footer="0.511811023622047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</dc:creator>
  <cp:keywords/>
  <dc:description/>
  <cp:lastModifiedBy>Dramane DARAVE</cp:lastModifiedBy>
  <cp:lastPrinted>2011-02-08T21:51:17Z</cp:lastPrinted>
  <dcterms:created xsi:type="dcterms:W3CDTF">2004-04-13T22:19:23Z</dcterms:created>
  <dcterms:modified xsi:type="dcterms:W3CDTF">2011-02-10T07:21:29Z</dcterms:modified>
  <cp:category/>
  <cp:version/>
  <cp:contentType/>
  <cp:contentStatus/>
</cp:coreProperties>
</file>